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8615" windowHeight="1147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E23" i="1"/>
  <c r="D25" s="1"/>
  <c r="D27" s="1"/>
  <c r="C23"/>
  <c r="B25" s="1"/>
  <c r="D21"/>
  <c r="F21" s="1"/>
  <c r="H10"/>
  <c r="K10" s="1"/>
  <c r="D16"/>
  <c r="D13"/>
  <c r="C12"/>
  <c r="C15" s="1"/>
  <c r="B11"/>
  <c r="D15" s="1"/>
  <c r="G8"/>
  <c r="D8"/>
  <c r="E6"/>
  <c r="H6" s="1"/>
  <c r="D6"/>
  <c r="C4"/>
  <c r="G4" s="1"/>
  <c r="F4" l="1"/>
  <c r="E10"/>
  <c r="J30"/>
  <c r="K30"/>
  <c r="B28"/>
  <c r="K27" s="1"/>
  <c r="B34" s="1"/>
  <c r="H21"/>
  <c r="B18"/>
  <c r="I18"/>
  <c r="K18" s="1"/>
  <c r="I12"/>
  <c r="J12"/>
  <c r="J15"/>
  <c r="M12"/>
  <c r="M15"/>
  <c r="J6"/>
  <c r="D12"/>
  <c r="F34" l="1"/>
  <c r="K34"/>
  <c r="K35"/>
  <c r="I27"/>
  <c r="I25"/>
  <c r="J25"/>
  <c r="D19"/>
  <c r="D18"/>
  <c r="K19"/>
  <c r="I15"/>
  <c r="L15" s="1"/>
  <c r="L12"/>
</calcChain>
</file>

<file path=xl/sharedStrings.xml><?xml version="1.0" encoding="utf-8"?>
<sst xmlns="http://schemas.openxmlformats.org/spreadsheetml/2006/main" count="65" uniqueCount="44">
  <si>
    <t>j</t>
  </si>
  <si>
    <t>m</t>
  </si>
  <si>
    <t>Exercice 1</t>
  </si>
  <si>
    <t>%</t>
  </si>
  <si>
    <t>DS N°4 1ES</t>
  </si>
  <si>
    <t xml:space="preserve">sont des enfants donc % = </t>
  </si>
  <si>
    <t xml:space="preserve">1°)a) Avion de 48 personnes, </t>
  </si>
  <si>
    <t xml:space="preserve">CM1 = </t>
  </si>
  <si>
    <t xml:space="preserve">donc nouveau cours = </t>
  </si>
  <si>
    <t xml:space="preserve">b) A la bourse: </t>
  </si>
  <si>
    <t>a) Equation:    x²  +   15x +</t>
  </si>
  <si>
    <t>et   b)</t>
  </si>
  <si>
    <t xml:space="preserve">2°) </t>
  </si>
  <si>
    <t>a=</t>
  </si>
  <si>
    <t>b=</t>
  </si>
  <si>
    <t>c=</t>
  </si>
  <si>
    <r>
      <t xml:space="preserve">donc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 xml:space="preserve"> = b² - 4ac = </t>
    </r>
  </si>
  <si>
    <t>2 solutions</t>
  </si>
  <si>
    <t xml:space="preserve">x1 = </t>
  </si>
  <si>
    <t>et</t>
  </si>
  <si>
    <t xml:space="preserve">x12= </t>
  </si>
  <si>
    <t>=</t>
  </si>
  <si>
    <t xml:space="preserve">avec rac(D) = </t>
  </si>
  <si>
    <t xml:space="preserve">donc x1 = </t>
  </si>
  <si>
    <t xml:space="preserve">et x2 = </t>
  </si>
  <si>
    <t>= ( x - 8)² +</t>
  </si>
  <si>
    <t>3°) Forme canonique de f(x) = x² - 16x +</t>
  </si>
  <si>
    <t>= ( x - 8)²   -</t>
  </si>
  <si>
    <t>Exercice 3</t>
  </si>
  <si>
    <t>Dans un lycée, il y a</t>
  </si>
  <si>
    <t>% de filles, dont</t>
  </si>
  <si>
    <t>% sont sportives, contre 80% des garçons.</t>
  </si>
  <si>
    <t>F</t>
  </si>
  <si>
    <t>S</t>
  </si>
  <si>
    <t>G</t>
  </si>
  <si>
    <t>non S</t>
  </si>
  <si>
    <t>a)</t>
  </si>
  <si>
    <t xml:space="preserve">b) p(garçon non sportif) = </t>
  </si>
  <si>
    <t xml:space="preserve">c) P(S) = p( F et S) + p(G et S) = </t>
  </si>
  <si>
    <t>d) On sait que c'est un sportif. Quelle est la probabilité que ce soit une fille</t>
  </si>
  <si>
    <t xml:space="preserve">D'après l'arbre ci-dessus, on a déjà p( F et S) = </t>
  </si>
  <si>
    <t>faison le début d el'autre arbre, celui qui commence par S et non S:</t>
  </si>
  <si>
    <t>x</t>
  </si>
  <si>
    <t xml:space="preserve">donc x = p S(F) = 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</si>
</sst>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ymbol"/>
      <family val="1"/>
      <charset val="2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/>
    <xf numFmtId="0" fontId="0" fillId="0" borderId="0" xfId="0" applyAlignment="1">
      <alignment horizontal="right"/>
    </xf>
    <xf numFmtId="0" fontId="3" fillId="3" borderId="0" xfId="0" applyFont="1" applyFill="1"/>
    <xf numFmtId="0" fontId="2" fillId="4" borderId="0" xfId="0" applyFont="1" applyFill="1"/>
    <xf numFmtId="0" fontId="0" fillId="5" borderId="0" xfId="0" applyFill="1"/>
    <xf numFmtId="0" fontId="2" fillId="5" borderId="0" xfId="0" applyFont="1" applyFill="1"/>
    <xf numFmtId="0" fontId="4" fillId="5" borderId="0" xfId="0" applyFont="1" applyFill="1"/>
    <xf numFmtId="0" fontId="0" fillId="0" borderId="0" xfId="0" applyAlignment="1">
      <alignment horizontal="center"/>
    </xf>
    <xf numFmtId="0" fontId="0" fillId="6" borderId="0" xfId="0" applyFill="1"/>
    <xf numFmtId="43" fontId="0" fillId="7" borderId="0" xfId="1" applyNumberFormat="1" applyFont="1" applyFill="1"/>
    <xf numFmtId="0" fontId="0" fillId="7" borderId="0" xfId="0" applyFill="1"/>
    <xf numFmtId="2" fontId="0" fillId="7" borderId="0" xfId="0" applyNumberFormat="1" applyFill="1"/>
    <xf numFmtId="0" fontId="0" fillId="7" borderId="1" xfId="0" applyFill="1" applyBorder="1"/>
    <xf numFmtId="0" fontId="0" fillId="7" borderId="0" xfId="0" applyFill="1" applyAlignment="1">
      <alignment horizontal="left"/>
    </xf>
    <xf numFmtId="0" fontId="0" fillId="0" borderId="0" xfId="0" quotePrefix="1"/>
    <xf numFmtId="0" fontId="0" fillId="7" borderId="0" xfId="0" quotePrefix="1" applyFill="1"/>
    <xf numFmtId="0" fontId="4" fillId="5" borderId="0" xfId="0" applyFont="1" applyFill="1" applyAlignment="1">
      <alignment horizontal="center"/>
    </xf>
    <xf numFmtId="0" fontId="0" fillId="8" borderId="0" xfId="0" applyFill="1"/>
    <xf numFmtId="0" fontId="6" fillId="0" borderId="0" xfId="0" applyFont="1"/>
    <xf numFmtId="0" fontId="7" fillId="0" borderId="0" xfId="0" applyFont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24</xdr:row>
      <xdr:rowOff>152400</xdr:rowOff>
    </xdr:from>
    <xdr:to>
      <xdr:col>1</xdr:col>
      <xdr:colOff>876300</xdr:colOff>
      <xdr:row>25</xdr:row>
      <xdr:rowOff>123825</xdr:rowOff>
    </xdr:to>
    <xdr:cxnSp macro="">
      <xdr:nvCxnSpPr>
        <xdr:cNvPr id="3" name="Connecteur droit 2"/>
        <xdr:cNvCxnSpPr/>
      </xdr:nvCxnSpPr>
      <xdr:spPr>
        <a:xfrm flipV="1">
          <a:off x="304800" y="5314950"/>
          <a:ext cx="1333500" cy="161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342900</xdr:colOff>
      <xdr:row>25</xdr:row>
      <xdr:rowOff>133350</xdr:rowOff>
    </xdr:from>
    <xdr:to>
      <xdr:col>1</xdr:col>
      <xdr:colOff>923925</xdr:colOff>
      <xdr:row>27</xdr:row>
      <xdr:rowOff>114300</xdr:rowOff>
    </xdr:to>
    <xdr:cxnSp macro="">
      <xdr:nvCxnSpPr>
        <xdr:cNvPr id="4" name="Connecteur droit 3"/>
        <xdr:cNvCxnSpPr/>
      </xdr:nvCxnSpPr>
      <xdr:spPr>
        <a:xfrm>
          <a:off x="342900" y="5486400"/>
          <a:ext cx="1343025" cy="361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133350</xdr:colOff>
      <xdr:row>27</xdr:row>
      <xdr:rowOff>180975</xdr:rowOff>
    </xdr:from>
    <xdr:to>
      <xdr:col>3</xdr:col>
      <xdr:colOff>876300</xdr:colOff>
      <xdr:row>29</xdr:row>
      <xdr:rowOff>161925</xdr:rowOff>
    </xdr:to>
    <xdr:cxnSp macro="">
      <xdr:nvCxnSpPr>
        <xdr:cNvPr id="7" name="Connecteur droit 6"/>
        <xdr:cNvCxnSpPr/>
      </xdr:nvCxnSpPr>
      <xdr:spPr>
        <a:xfrm>
          <a:off x="1847850" y="5915025"/>
          <a:ext cx="1343025" cy="361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219075</xdr:colOff>
      <xdr:row>24</xdr:row>
      <xdr:rowOff>142875</xdr:rowOff>
    </xdr:from>
    <xdr:to>
      <xdr:col>3</xdr:col>
      <xdr:colOff>962025</xdr:colOff>
      <xdr:row>26</xdr:row>
      <xdr:rowOff>123825</xdr:rowOff>
    </xdr:to>
    <xdr:cxnSp macro="">
      <xdr:nvCxnSpPr>
        <xdr:cNvPr id="8" name="Connecteur droit 7"/>
        <xdr:cNvCxnSpPr/>
      </xdr:nvCxnSpPr>
      <xdr:spPr>
        <a:xfrm>
          <a:off x="1933575" y="5305425"/>
          <a:ext cx="1343025" cy="361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238125</xdr:colOff>
      <xdr:row>24</xdr:row>
      <xdr:rowOff>114300</xdr:rowOff>
    </xdr:from>
    <xdr:to>
      <xdr:col>3</xdr:col>
      <xdr:colOff>990600</xdr:colOff>
      <xdr:row>24</xdr:row>
      <xdr:rowOff>114301</xdr:rowOff>
    </xdr:to>
    <xdr:cxnSp macro="">
      <xdr:nvCxnSpPr>
        <xdr:cNvPr id="9" name="Connecteur droit 8"/>
        <xdr:cNvCxnSpPr/>
      </xdr:nvCxnSpPr>
      <xdr:spPr>
        <a:xfrm flipV="1">
          <a:off x="1952625" y="5276850"/>
          <a:ext cx="135255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200025</xdr:colOff>
      <xdr:row>27</xdr:row>
      <xdr:rowOff>123825</xdr:rowOff>
    </xdr:from>
    <xdr:to>
      <xdr:col>3</xdr:col>
      <xdr:colOff>952500</xdr:colOff>
      <xdr:row>27</xdr:row>
      <xdr:rowOff>123826</xdr:rowOff>
    </xdr:to>
    <xdr:cxnSp macro="">
      <xdr:nvCxnSpPr>
        <xdr:cNvPr id="11" name="Connecteur droit 10"/>
        <xdr:cNvCxnSpPr/>
      </xdr:nvCxnSpPr>
      <xdr:spPr>
        <a:xfrm flipV="1">
          <a:off x="1914525" y="5857875"/>
          <a:ext cx="135255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295275</xdr:colOff>
      <xdr:row>33</xdr:row>
      <xdr:rowOff>76200</xdr:rowOff>
    </xdr:from>
    <xdr:to>
      <xdr:col>1</xdr:col>
      <xdr:colOff>866775</xdr:colOff>
      <xdr:row>34</xdr:row>
      <xdr:rowOff>47625</xdr:rowOff>
    </xdr:to>
    <xdr:cxnSp macro="">
      <xdr:nvCxnSpPr>
        <xdr:cNvPr id="12" name="Connecteur droit 11"/>
        <xdr:cNvCxnSpPr/>
      </xdr:nvCxnSpPr>
      <xdr:spPr>
        <a:xfrm flipV="1">
          <a:off x="295275" y="6572250"/>
          <a:ext cx="1333500" cy="161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457200</xdr:colOff>
      <xdr:row>33</xdr:row>
      <xdr:rowOff>114302</xdr:rowOff>
    </xdr:from>
    <xdr:to>
      <xdr:col>3</xdr:col>
      <xdr:colOff>990600</xdr:colOff>
      <xdr:row>33</xdr:row>
      <xdr:rowOff>142875</xdr:rowOff>
    </xdr:to>
    <xdr:cxnSp macro="">
      <xdr:nvCxnSpPr>
        <xdr:cNvPr id="13" name="Connecteur droit 12"/>
        <xdr:cNvCxnSpPr/>
      </xdr:nvCxnSpPr>
      <xdr:spPr>
        <a:xfrm>
          <a:off x="2171700" y="6296027"/>
          <a:ext cx="1133475" cy="285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276225</xdr:colOff>
      <xdr:row>34</xdr:row>
      <xdr:rowOff>66675</xdr:rowOff>
    </xdr:from>
    <xdr:to>
      <xdr:col>1</xdr:col>
      <xdr:colOff>857250</xdr:colOff>
      <xdr:row>35</xdr:row>
      <xdr:rowOff>152400</xdr:rowOff>
    </xdr:to>
    <xdr:cxnSp macro="">
      <xdr:nvCxnSpPr>
        <xdr:cNvPr id="15" name="Connecteur droit 14"/>
        <xdr:cNvCxnSpPr/>
      </xdr:nvCxnSpPr>
      <xdr:spPr>
        <a:xfrm>
          <a:off x="276225" y="6753225"/>
          <a:ext cx="1343025" cy="2762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447675</xdr:colOff>
      <xdr:row>33</xdr:row>
      <xdr:rowOff>171450</xdr:rowOff>
    </xdr:from>
    <xdr:to>
      <xdr:col>4</xdr:col>
      <xdr:colOff>57150</xdr:colOff>
      <xdr:row>34</xdr:row>
      <xdr:rowOff>133350</xdr:rowOff>
    </xdr:to>
    <xdr:cxnSp macro="">
      <xdr:nvCxnSpPr>
        <xdr:cNvPr id="17" name="Connecteur droit 16"/>
        <xdr:cNvCxnSpPr/>
      </xdr:nvCxnSpPr>
      <xdr:spPr>
        <a:xfrm>
          <a:off x="2162175" y="6353175"/>
          <a:ext cx="1228725" cy="1524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485775</xdr:colOff>
      <xdr:row>35</xdr:row>
      <xdr:rowOff>76201</xdr:rowOff>
    </xdr:from>
    <xdr:to>
      <xdr:col>4</xdr:col>
      <xdr:colOff>66675</xdr:colOff>
      <xdr:row>35</xdr:row>
      <xdr:rowOff>123825</xdr:rowOff>
    </xdr:to>
    <xdr:cxnSp macro="">
      <xdr:nvCxnSpPr>
        <xdr:cNvPr id="19" name="Connecteur droit 18"/>
        <xdr:cNvCxnSpPr/>
      </xdr:nvCxnSpPr>
      <xdr:spPr>
        <a:xfrm>
          <a:off x="2200275" y="6638926"/>
          <a:ext cx="1200150" cy="4762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485775</xdr:colOff>
      <xdr:row>35</xdr:row>
      <xdr:rowOff>95250</xdr:rowOff>
    </xdr:from>
    <xdr:to>
      <xdr:col>4</xdr:col>
      <xdr:colOff>133350</xdr:colOff>
      <xdr:row>37</xdr:row>
      <xdr:rowOff>0</xdr:rowOff>
    </xdr:to>
    <xdr:cxnSp macro="">
      <xdr:nvCxnSpPr>
        <xdr:cNvPr id="20" name="Connecteur droit 19"/>
        <xdr:cNvCxnSpPr/>
      </xdr:nvCxnSpPr>
      <xdr:spPr>
        <a:xfrm>
          <a:off x="2200275" y="6657975"/>
          <a:ext cx="1266825" cy="285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>
      <selection activeCell="C1" sqref="C1"/>
    </sheetView>
  </sheetViews>
  <sheetFormatPr baseColWidth="10" defaultRowHeight="15"/>
  <cols>
    <col min="2" max="2" width="14.28515625" customWidth="1"/>
    <col min="3" max="3" width="9" customWidth="1"/>
    <col min="4" max="4" width="15.28515625" customWidth="1"/>
    <col min="7" max="7" width="12.5703125" bestFit="1" customWidth="1"/>
  </cols>
  <sheetData>
    <row r="1" spans="1:15">
      <c r="A1" s="1" t="s">
        <v>4</v>
      </c>
      <c r="B1" s="2" t="s">
        <v>0</v>
      </c>
      <c r="C1" s="3">
        <v>10</v>
      </c>
    </row>
    <row r="2" spans="1:15">
      <c r="B2" s="2" t="s">
        <v>1</v>
      </c>
      <c r="C2" s="3">
        <v>4</v>
      </c>
    </row>
    <row r="3" spans="1:1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>
      <c r="A4" s="5" t="s">
        <v>6</v>
      </c>
      <c r="B4" s="6"/>
      <c r="C4" s="7">
        <f>C1+C2</f>
        <v>14</v>
      </c>
      <c r="D4" s="7" t="s">
        <v>5</v>
      </c>
      <c r="E4" s="7"/>
      <c r="F4" t="str">
        <f>C4&amp;"/48 x 100"</f>
        <v>14/48 x 100</v>
      </c>
      <c r="G4" s="10">
        <f>C4*100/48</f>
        <v>29.166666666666668</v>
      </c>
      <c r="H4" s="11" t="s">
        <v>3</v>
      </c>
    </row>
    <row r="5" spans="1:15" ht="9" customHeight="1"/>
    <row r="6" spans="1:15">
      <c r="A6" t="s">
        <v>9</v>
      </c>
      <c r="C6" t="s">
        <v>7</v>
      </c>
      <c r="D6" t="str">
        <f>1+C1/100&amp; " et CM2 = "</f>
        <v xml:space="preserve">1,1 et CM2 = </v>
      </c>
      <c r="E6">
        <f>1+C2/100</f>
        <v>1.04</v>
      </c>
      <c r="F6" t="s">
        <v>8</v>
      </c>
      <c r="H6" t="str">
        <f>"250 x "&amp;(1+C1/100)&amp;"x "&amp;E6&amp;" = "</f>
        <v xml:space="preserve">250 x 1,1x 1,04 = </v>
      </c>
      <c r="J6" s="12" t="str">
        <f>250*(1+C1/100)*E6&amp;" €"</f>
        <v>286 €</v>
      </c>
    </row>
    <row r="7" spans="1:15" ht="11.25" customHeight="1"/>
    <row r="8" spans="1:15">
      <c r="A8" t="s">
        <v>12</v>
      </c>
      <c r="B8" t="s">
        <v>10</v>
      </c>
      <c r="D8" t="str">
        <f>C2&amp;" = 0"</f>
        <v>4 = 0</v>
      </c>
      <c r="F8" s="8" t="s">
        <v>11</v>
      </c>
      <c r="G8" t="str">
        <f>" - x² +"&amp;C1&amp;"x + 2 = 0"</f>
        <v xml:space="preserve"> - x² +10x + 2 = 0</v>
      </c>
    </row>
    <row r="9" spans="1:15">
      <c r="A9" s="8" t="s">
        <v>13</v>
      </c>
      <c r="B9" s="8">
        <v>1</v>
      </c>
      <c r="F9" s="9"/>
      <c r="G9" s="8" t="s">
        <v>13</v>
      </c>
      <c r="H9" s="8">
        <v>-1</v>
      </c>
    </row>
    <row r="10" spans="1:15">
      <c r="A10" s="8" t="s">
        <v>14</v>
      </c>
      <c r="B10" s="8">
        <v>15</v>
      </c>
      <c r="C10" t="s">
        <v>16</v>
      </c>
      <c r="E10" s="11" t="str">
        <f>15^2- 4*B11&amp;" &gt; 0 donc"</f>
        <v>209 &gt; 0 donc</v>
      </c>
      <c r="F10" s="9"/>
      <c r="G10" s="8" t="s">
        <v>14</v>
      </c>
      <c r="H10" s="8">
        <f>C1</f>
        <v>10</v>
      </c>
      <c r="I10" t="s">
        <v>16</v>
      </c>
      <c r="K10" s="11" t="str">
        <f>H10^2+ 4*H11&amp;" &gt; 0 donc"</f>
        <v>108 &gt; 0 donc</v>
      </c>
    </row>
    <row r="11" spans="1:15">
      <c r="A11" s="8" t="s">
        <v>15</v>
      </c>
      <c r="B11" s="8">
        <f>C2</f>
        <v>4</v>
      </c>
      <c r="F11" s="9"/>
      <c r="G11" s="8" t="s">
        <v>15</v>
      </c>
      <c r="H11" s="8">
        <v>2</v>
      </c>
    </row>
    <row r="12" spans="1:15" ht="15.75" thickBot="1">
      <c r="A12" s="8" t="s">
        <v>17</v>
      </c>
      <c r="B12" s="8" t="s">
        <v>18</v>
      </c>
      <c r="C12" s="13">
        <f>-B10</f>
        <v>-15</v>
      </c>
      <c r="D12" s="13" t="str">
        <f>"-rac("&amp;B10*B10-4*B11&amp;")"</f>
        <v>-rac(209)</v>
      </c>
      <c r="F12" s="9"/>
      <c r="G12" s="8" t="s">
        <v>17</v>
      </c>
      <c r="H12" s="8" t="s">
        <v>18</v>
      </c>
      <c r="I12" s="13">
        <f>-H10</f>
        <v>-10</v>
      </c>
      <c r="J12" s="13" t="str">
        <f>"-rac("&amp;H10*H10+4*H11&amp;")"</f>
        <v>-rac(108)</v>
      </c>
      <c r="K12" t="s">
        <v>21</v>
      </c>
      <c r="L12" s="13">
        <f>-I12</f>
        <v>10</v>
      </c>
      <c r="M12" s="13" t="str">
        <f>"+rac("&amp;H10*H10+4*H11&amp;")"</f>
        <v>+rac(108)</v>
      </c>
    </row>
    <row r="13" spans="1:15">
      <c r="C13" s="11"/>
      <c r="D13" s="14">
        <f>2</f>
        <v>2</v>
      </c>
      <c r="F13" s="9"/>
      <c r="I13" s="11"/>
      <c r="J13" s="14">
        <v>-2</v>
      </c>
      <c r="L13" s="11"/>
      <c r="M13" s="14">
        <v>2</v>
      </c>
    </row>
    <row r="14" spans="1:15">
      <c r="A14" s="8" t="s">
        <v>19</v>
      </c>
      <c r="F14" s="9"/>
      <c r="G14" s="8" t="s">
        <v>19</v>
      </c>
    </row>
    <row r="15" spans="1:15" ht="15.75" thickBot="1">
      <c r="B15" s="8" t="s">
        <v>20</v>
      </c>
      <c r="C15" s="13">
        <f>C12</f>
        <v>-15</v>
      </c>
      <c r="D15" s="13" t="str">
        <f>"+rac("&amp;B10*B10-4*B11&amp;")"</f>
        <v>+rac(209)</v>
      </c>
      <c r="F15" s="9"/>
      <c r="H15" s="8" t="s">
        <v>20</v>
      </c>
      <c r="I15" s="13">
        <f>I12</f>
        <v>-10</v>
      </c>
      <c r="J15" s="13" t="str">
        <f>"+rac("&amp;H10*H10+4*H11&amp;")"</f>
        <v>+rac(108)</v>
      </c>
      <c r="K15" t="s">
        <v>21</v>
      </c>
      <c r="L15" s="13">
        <f>-I15</f>
        <v>10</v>
      </c>
      <c r="M15" s="13" t="str">
        <f>"-rac("&amp;H10*H10+4*H11&amp;")"</f>
        <v>-rac(108)</v>
      </c>
    </row>
    <row r="16" spans="1:15">
      <c r="C16" s="11"/>
      <c r="D16" s="14">
        <f>2</f>
        <v>2</v>
      </c>
      <c r="I16" s="11"/>
      <c r="J16" s="14">
        <v>-2</v>
      </c>
      <c r="L16" s="11"/>
      <c r="M16" s="14">
        <v>2</v>
      </c>
    </row>
    <row r="18" spans="1:15">
      <c r="A18" t="s">
        <v>22</v>
      </c>
      <c r="B18">
        <f>SQRT(B10*B10-4*B11)</f>
        <v>14.456832294800961</v>
      </c>
      <c r="C18" t="s">
        <v>23</v>
      </c>
      <c r="D18" s="11">
        <f>(-15-B18)/2</f>
        <v>-14.72841614740048</v>
      </c>
      <c r="H18" t="s">
        <v>22</v>
      </c>
      <c r="I18">
        <f>SQRT(H10^2+8)</f>
        <v>10.392304845413264</v>
      </c>
      <c r="J18" t="s">
        <v>23</v>
      </c>
      <c r="K18" s="11">
        <f>-(-H10-I18)/2</f>
        <v>10.196152422706632</v>
      </c>
    </row>
    <row r="19" spans="1:15">
      <c r="C19" t="s">
        <v>24</v>
      </c>
      <c r="D19" s="11">
        <f>(-15+B18)/2</f>
        <v>-0.27158385259951956</v>
      </c>
      <c r="J19" t="s">
        <v>24</v>
      </c>
      <c r="K19" s="11">
        <f>-(-H10+I18)/2</f>
        <v>-0.19615242270663202</v>
      </c>
    </row>
    <row r="21" spans="1:15">
      <c r="A21" t="s">
        <v>26</v>
      </c>
      <c r="D21" s="8">
        <f>C1</f>
        <v>10</v>
      </c>
      <c r="E21" s="15" t="s">
        <v>25</v>
      </c>
      <c r="F21" t="str">
        <f>"-64 +"&amp;D21&amp;" = "</f>
        <v xml:space="preserve">-64 +10 = </v>
      </c>
      <c r="G21" s="16" t="s">
        <v>27</v>
      </c>
      <c r="H21" s="14">
        <f>-D21+64</f>
        <v>54</v>
      </c>
    </row>
    <row r="22" spans="1:15">
      <c r="A22" s="4" t="s">
        <v>28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>
      <c r="A23" s="5" t="s">
        <v>29</v>
      </c>
      <c r="B23" s="6"/>
      <c r="C23" s="17">
        <f>C1</f>
        <v>10</v>
      </c>
      <c r="D23" s="7" t="s">
        <v>30</v>
      </c>
      <c r="E23" s="7">
        <f>C2</f>
        <v>4</v>
      </c>
      <c r="F23" t="s">
        <v>31</v>
      </c>
    </row>
    <row r="25" spans="1:15">
      <c r="A25" t="s">
        <v>36</v>
      </c>
      <c r="B25">
        <f>C23/100</f>
        <v>0.1</v>
      </c>
      <c r="C25" t="s">
        <v>32</v>
      </c>
      <c r="D25">
        <f>E23/100</f>
        <v>0.04</v>
      </c>
      <c r="E25" t="s">
        <v>33</v>
      </c>
      <c r="F25" t="s">
        <v>37</v>
      </c>
      <c r="I25" s="18" t="str">
        <f>B28&amp;" x 0,2  ="</f>
        <v>0,9 x 0,2  =</v>
      </c>
      <c r="J25" s="18">
        <f>B28*0.2</f>
        <v>0.18000000000000002</v>
      </c>
    </row>
    <row r="27" spans="1:15">
      <c r="D27">
        <f>1-D25</f>
        <v>0.96</v>
      </c>
      <c r="E27" t="s">
        <v>35</v>
      </c>
      <c r="F27" t="s">
        <v>38</v>
      </c>
      <c r="I27" s="18" t="str">
        <f>B25&amp;" x "&amp;D25&amp;" + "&amp;B28&amp;"x 0,8 = "</f>
        <v xml:space="preserve">0,1 x 0,04 + 0,9x 0,8 = </v>
      </c>
      <c r="J27" s="18"/>
      <c r="K27" s="18">
        <f>B25*D25+B28*D28</f>
        <v>0.72400000000000009</v>
      </c>
    </row>
    <row r="28" spans="1:15">
      <c r="B28">
        <f>1-B25</f>
        <v>0.9</v>
      </c>
      <c r="C28" t="s">
        <v>34</v>
      </c>
      <c r="D28">
        <v>0.8</v>
      </c>
      <c r="E28" t="s">
        <v>33</v>
      </c>
    </row>
    <row r="29" spans="1:15">
      <c r="F29" t="s">
        <v>39</v>
      </c>
    </row>
    <row r="30" spans="1:15">
      <c r="D30">
        <v>0.2</v>
      </c>
      <c r="E30" t="s">
        <v>35</v>
      </c>
      <c r="F30" t="s">
        <v>40</v>
      </c>
      <c r="J30" t="str">
        <f>B25&amp; " x "&amp;D25&amp;" = "</f>
        <v xml:space="preserve">0,1 x 0,04 = </v>
      </c>
      <c r="K30">
        <f>B25*D25</f>
        <v>4.0000000000000001E-3</v>
      </c>
    </row>
    <row r="32" spans="1:15">
      <c r="A32" t="s">
        <v>41</v>
      </c>
    </row>
    <row r="34" spans="2:11" ht="15.75">
      <c r="B34">
        <f>K27</f>
        <v>0.72400000000000009</v>
      </c>
      <c r="C34" t="s">
        <v>33</v>
      </c>
      <c r="D34" s="20" t="s">
        <v>42</v>
      </c>
      <c r="E34" t="s">
        <v>32</v>
      </c>
      <c r="F34" s="19" t="str">
        <f>"on a p( S et F) = "&amp;B34&amp;" fois x = "&amp;K30</f>
        <v>on a p( S et F) = 0,724 fois x = 0,004</v>
      </c>
      <c r="I34" t="s">
        <v>43</v>
      </c>
      <c r="K34" s="18" t="str">
        <f>K30&amp;"/"&amp;K27</f>
        <v>0,004/0,724</v>
      </c>
    </row>
    <row r="35" spans="2:11">
      <c r="E35" t="s">
        <v>34</v>
      </c>
      <c r="J35" t="s">
        <v>21</v>
      </c>
      <c r="K35" s="18">
        <f>K30/K27</f>
        <v>5.5248618784530384E-3</v>
      </c>
    </row>
    <row r="36" spans="2:11">
      <c r="C36" t="s">
        <v>35</v>
      </c>
      <c r="E36" t="s">
        <v>32</v>
      </c>
    </row>
    <row r="37" spans="2:11">
      <c r="E37" t="s">
        <v>34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new-marc</dc:creator>
  <cp:lastModifiedBy>new-marc</cp:lastModifiedBy>
  <dcterms:created xsi:type="dcterms:W3CDTF">2013-11-24T23:05:43Z</dcterms:created>
  <dcterms:modified xsi:type="dcterms:W3CDTF">2013-11-27T02:33:58Z</dcterms:modified>
</cp:coreProperties>
</file>